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Contratacion\16. TRANSPARENCIA_CONTRATOS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5" i="1"/>
  <c r="H17" i="1"/>
  <c r="D25" i="1"/>
  <c r="D36" i="1"/>
  <c r="I19" i="1" l="1"/>
  <c r="C19" i="1" l="1"/>
  <c r="I20" i="1"/>
  <c r="K16" i="1" s="1"/>
  <c r="G20" i="1"/>
  <c r="D30" i="1"/>
  <c r="D19" i="1"/>
  <c r="H20" i="1"/>
  <c r="J19" i="1" l="1"/>
  <c r="J16" i="1"/>
  <c r="J17" i="1"/>
  <c r="J18" i="1"/>
  <c r="J15" i="1"/>
  <c r="D35" i="1"/>
  <c r="C35" i="1"/>
  <c r="C30" i="1"/>
  <c r="C25" i="1"/>
  <c r="I18" i="1"/>
  <c r="D13" i="1"/>
  <c r="J20" i="1" l="1"/>
  <c r="C36" i="1"/>
  <c r="K18" i="1" l="1"/>
  <c r="K17" i="1"/>
  <c r="K19" i="1"/>
  <c r="K15" i="1"/>
  <c r="K20" i="1" l="1"/>
</calcChain>
</file>

<file path=xl/sharedStrings.xml><?xml version="1.0" encoding="utf-8"?>
<sst xmlns="http://schemas.openxmlformats.org/spreadsheetml/2006/main" count="52" uniqueCount="36">
  <si>
    <t>Tipo de contrato</t>
  </si>
  <si>
    <t>Privados</t>
  </si>
  <si>
    <t>Servicios</t>
  </si>
  <si>
    <t>Suministros</t>
  </si>
  <si>
    <t>Mixtos:
servicio-suministro</t>
  </si>
  <si>
    <t>Obras</t>
  </si>
  <si>
    <t>TOTAL</t>
  </si>
  <si>
    <t>Procedimiento de adjudicación</t>
  </si>
  <si>
    <t>Menor</t>
  </si>
  <si>
    <t>Abierto</t>
  </si>
  <si>
    <t>Subtotal contratos privados</t>
  </si>
  <si>
    <t>Abierto/Modificaciones</t>
  </si>
  <si>
    <t>Basado en Acuerdo Marco/SDA</t>
  </si>
  <si>
    <t>Subtotal contratos de servicio</t>
  </si>
  <si>
    <t>Subtotal contratos de suministro</t>
  </si>
  <si>
    <t>Subtotal contratos mixtos: ser-sum</t>
  </si>
  <si>
    <t>Subtotal contratos de obra</t>
  </si>
  <si>
    <r>
      <t xml:space="preserve">Núm. Contratos </t>
    </r>
    <r>
      <rPr>
        <sz val="6"/>
        <color theme="1"/>
        <rFont val="Liberation Sans"/>
        <family val="2"/>
      </rPr>
      <t>(1)</t>
    </r>
  </si>
  <si>
    <t>Importe adjudicación
(sin IVA)</t>
  </si>
  <si>
    <t xml:space="preserve"> PORCENTAJE DE VOLUMEN PRESUPUESTARIO DE CONTRATOS A TRAVÉS DE LOS PROCEDIMIENTOS DE ADJUDICACIÓN</t>
  </si>
  <si>
    <t>PROCEDIMIENTOS</t>
  </si>
  <si>
    <t>MENOR</t>
  </si>
  <si>
    <t>ABIERTO</t>
  </si>
  <si>
    <t>ABIERTO/MODIFICACIONES</t>
  </si>
  <si>
    <t>BASADO EN ACUERDO MARCO/SDA</t>
  </si>
  <si>
    <t>NÚM. DE CONTRATOS</t>
  </si>
  <si>
    <t>PRESUPUESTO LICITACIÓN sin IVA (2)</t>
  </si>
  <si>
    <t>IMPORTE DE ADJUDICACIÓN sin IVA (2)</t>
  </si>
  <si>
    <t>PORCENTAJE SOBRE</t>
  </si>
  <si>
    <t>PRESUPUESTO DE LICITACIÓN</t>
  </si>
  <si>
    <t>IMPORTE DE ADJUDICACIÓN</t>
  </si>
  <si>
    <t xml:space="preserve">Abierto/Prórrogas </t>
  </si>
  <si>
    <t>ABIERTO/PRÓRROGAS</t>
  </si>
  <si>
    <r>
      <rPr>
        <b/>
        <sz val="11"/>
        <color theme="1"/>
        <rFont val="Liberation Sans"/>
        <family val="2"/>
      </rPr>
      <t>(1)</t>
    </r>
    <r>
      <rPr>
        <sz val="9"/>
        <color theme="1"/>
        <rFont val="Open Sans"/>
        <family val="2"/>
      </rPr>
      <t xml:space="preserve"> A efectos comparativos, el cómputo de contratos se refiere a los contratos adjudicados, prorrogados o a las modificaciones efectuadas en el período indicado.</t>
    </r>
  </si>
  <si>
    <r>
      <rPr>
        <b/>
        <sz val="11"/>
        <color theme="1"/>
        <rFont val="Liberation Sans"/>
        <family val="2"/>
      </rPr>
      <t>(2)</t>
    </r>
    <r>
      <rPr>
        <sz val="9"/>
        <color theme="1"/>
        <rFont val="Open Sans"/>
        <family val="2"/>
      </rPr>
      <t xml:space="preserve"> A efectos comparativos, solo se tiene en consideración el importe de los contratos </t>
    </r>
    <r>
      <rPr>
        <b/>
        <sz val="11"/>
        <color theme="1"/>
        <rFont val="Liberation Sans"/>
        <family val="2"/>
      </rPr>
      <t>adjudicados</t>
    </r>
    <r>
      <rPr>
        <sz val="9"/>
        <color theme="1"/>
        <rFont val="Open Sans"/>
        <family val="2"/>
      </rPr>
      <t xml:space="preserve"> en el periodo indicado.
En los supuestos de prórrogas y modificaciones contractuales, se han considerado únicamente los importes de las prórrogas y modificaciones efectuadas en el período indicado.</t>
    </r>
  </si>
  <si>
    <t>PROCEDIMIENTOS DE CONTRATACIÓN
En cumplimiento de la Ley 1/2022, de 13 de abril, de la Generalitat, de Transparencia y Buen Gobierno de la Comunitat Valenciana
DATOS ESTADÍSTICOS CONTRATOS ADJUDICADOS 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</si>
</sst>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403]General"/>
    <numFmt numFmtId="165" formatCode="0.00&quot; &quot;%"/>
    <numFmt numFmtId="166" formatCode="[$-403]#,##0.00"/>
  </numFmts>
  <fonts count="15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rgb="FFFFFFFF"/>
      <name val="Open Sans"/>
      <family val="2"/>
    </font>
    <font>
      <sz val="11"/>
      <color theme="1"/>
      <name val="Open Sans"/>
      <family val="2"/>
    </font>
    <font>
      <sz val="10"/>
      <color theme="1"/>
      <name val="Open Sans"/>
      <family val="2"/>
    </font>
    <font>
      <sz val="8"/>
      <color theme="1"/>
      <name val="Open Sans"/>
      <family val="2"/>
    </font>
    <font>
      <b/>
      <sz val="11"/>
      <color theme="1"/>
      <name val="Open Sans"/>
      <family val="2"/>
    </font>
    <font>
      <b/>
      <sz val="10"/>
      <color rgb="FFFFFFFF"/>
      <name val="Open Sans"/>
      <family val="2"/>
    </font>
    <font>
      <sz val="9"/>
      <color theme="1"/>
      <name val="Open Sans"/>
      <family val="2"/>
    </font>
    <font>
      <b/>
      <sz val="11"/>
      <color rgb="FFFFFFFF"/>
      <name val="Open Sans"/>
      <family val="2"/>
    </font>
    <font>
      <sz val="6"/>
      <color theme="1"/>
      <name val="Liberation Sans"/>
      <family val="2"/>
    </font>
    <font>
      <b/>
      <sz val="11"/>
      <color theme="1"/>
      <name val="Liberation Sans"/>
      <family val="2"/>
    </font>
    <font>
      <sz val="11"/>
      <color theme="1"/>
      <name val="Calibri"/>
      <family val="2"/>
      <scheme val="minor"/>
    </font>
    <font>
      <sz val="11"/>
      <name val="Open Sans"/>
      <family val="2"/>
    </font>
    <font>
      <sz val="10"/>
      <name val="Open Sans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-0.249977111117893"/>
        <bgColor rgb="FF9D223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D2235"/>
      </left>
      <right/>
      <top style="thin">
        <color rgb="FF9D2235"/>
      </top>
      <bottom style="thin">
        <color rgb="FF9D2235"/>
      </bottom>
      <diagonal/>
    </border>
    <border>
      <left/>
      <right/>
      <top style="thin">
        <color rgb="FF9D2235"/>
      </top>
      <bottom style="thin">
        <color rgb="FF9D2235"/>
      </bottom>
      <diagonal/>
    </border>
    <border>
      <left/>
      <right style="thin">
        <color rgb="FF9D2235"/>
      </right>
      <top style="thin">
        <color rgb="FF9D2235"/>
      </top>
      <bottom style="thin">
        <color rgb="FF9D2235"/>
      </bottom>
      <diagonal/>
    </border>
    <border>
      <left style="thin">
        <color rgb="FF9D2235"/>
      </left>
      <right/>
      <top style="thin">
        <color rgb="FF9D2235"/>
      </top>
      <bottom/>
      <diagonal/>
    </border>
    <border>
      <left style="thin">
        <color rgb="FF9D2235"/>
      </left>
      <right/>
      <top/>
      <bottom/>
      <diagonal/>
    </border>
    <border>
      <left style="thin">
        <color rgb="FF9D2235"/>
      </left>
      <right/>
      <top/>
      <bottom style="thin">
        <color rgb="FF9D2235"/>
      </bottom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164" fontId="4" fillId="3" borderId="6" xfId="0" applyNumberFormat="1" applyFont="1" applyFill="1" applyBorder="1" applyAlignment="1">
      <alignment vertical="center"/>
    </xf>
    <xf numFmtId="4" fontId="3" fillId="0" borderId="0" xfId="0" applyNumberFormat="1" applyFont="1"/>
    <xf numFmtId="164" fontId="5" fillId="3" borderId="6" xfId="0" applyNumberFormat="1" applyFont="1" applyFill="1" applyBorder="1" applyAlignment="1">
      <alignment horizontal="right" vertical="center"/>
    </xf>
    <xf numFmtId="0" fontId="8" fillId="0" borderId="0" xfId="0" applyFont="1" applyAlignment="1">
      <alignment wrapText="1"/>
    </xf>
    <xf numFmtId="164" fontId="4" fillId="3" borderId="6" xfId="0" applyNumberFormat="1" applyFont="1" applyFill="1" applyBorder="1" applyAlignment="1">
      <alignment horizontal="left" vertical="center"/>
    </xf>
    <xf numFmtId="164" fontId="2" fillId="4" borderId="1" xfId="0" applyNumberFormat="1" applyFont="1" applyFill="1" applyBorder="1" applyAlignment="1">
      <alignment horizontal="center" vertical="center" wrapText="1"/>
    </xf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/>
    </xf>
    <xf numFmtId="164" fontId="7" fillId="4" borderId="2" xfId="0" applyNumberFormat="1" applyFont="1" applyFill="1" applyBorder="1" applyAlignment="1">
      <alignment horizontal="center" vertical="center"/>
    </xf>
    <xf numFmtId="4" fontId="7" fillId="4" borderId="2" xfId="0" applyNumberFormat="1" applyFont="1" applyFill="1" applyBorder="1" applyAlignment="1">
      <alignment vertical="center"/>
    </xf>
    <xf numFmtId="165" fontId="7" fillId="4" borderId="2" xfId="0" applyNumberFormat="1" applyFont="1" applyFill="1" applyBorder="1" applyAlignment="1">
      <alignment vertical="center"/>
    </xf>
    <xf numFmtId="165" fontId="7" fillId="4" borderId="3" xfId="0" applyNumberFormat="1" applyFont="1" applyFill="1" applyBorder="1" applyAlignment="1">
      <alignment vertical="center"/>
    </xf>
    <xf numFmtId="0" fontId="9" fillId="4" borderId="2" xfId="0" applyFont="1" applyFill="1" applyBorder="1" applyAlignment="1">
      <alignment horizontal="center"/>
    </xf>
    <xf numFmtId="4" fontId="9" fillId="4" borderId="3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center"/>
    </xf>
    <xf numFmtId="4" fontId="3" fillId="5" borderId="7" xfId="0" applyNumberFormat="1" applyFont="1" applyFill="1" applyBorder="1" applyAlignment="1">
      <alignment vertical="center"/>
    </xf>
    <xf numFmtId="0" fontId="6" fillId="5" borderId="6" xfId="0" applyFont="1" applyFill="1" applyBorder="1" applyAlignment="1">
      <alignment horizontal="center"/>
    </xf>
    <xf numFmtId="4" fontId="6" fillId="5" borderId="7" xfId="0" applyNumberFormat="1" applyFont="1" applyFill="1" applyBorder="1" applyAlignment="1">
      <alignment vertical="center"/>
    </xf>
    <xf numFmtId="164" fontId="4" fillId="6" borderId="5" xfId="0" applyNumberFormat="1" applyFont="1" applyFill="1" applyBorder="1"/>
    <xf numFmtId="164" fontId="4" fillId="6" borderId="6" xfId="0" applyNumberFormat="1" applyFont="1" applyFill="1" applyBorder="1" applyAlignment="1">
      <alignment horizontal="center"/>
    </xf>
    <xf numFmtId="49" fontId="4" fillId="6" borderId="5" xfId="0" applyNumberFormat="1" applyFont="1" applyFill="1" applyBorder="1"/>
    <xf numFmtId="0" fontId="0" fillId="0" borderId="0" xfId="0"/>
    <xf numFmtId="0" fontId="1" fillId="7" borderId="0" xfId="0" applyFont="1" applyFill="1" applyAlignment="1">
      <alignment vertical="center"/>
    </xf>
    <xf numFmtId="0" fontId="13" fillId="5" borderId="6" xfId="0" applyFont="1" applyFill="1" applyBorder="1" applyAlignment="1">
      <alignment horizontal="center"/>
    </xf>
    <xf numFmtId="4" fontId="13" fillId="5" borderId="7" xfId="0" applyNumberFormat="1" applyFont="1" applyFill="1" applyBorder="1" applyAlignment="1">
      <alignment vertical="center"/>
    </xf>
    <xf numFmtId="4" fontId="14" fillId="6" borderId="6" xfId="0" applyNumberFormat="1" applyFont="1" applyFill="1" applyBorder="1"/>
    <xf numFmtId="10" fontId="14" fillId="6" borderId="6" xfId="1" applyNumberFormat="1" applyFont="1" applyFill="1" applyBorder="1"/>
    <xf numFmtId="9" fontId="14" fillId="6" borderId="7" xfId="1" applyFont="1" applyFill="1" applyBorder="1"/>
    <xf numFmtId="9" fontId="14" fillId="6" borderId="6" xfId="1" applyFont="1" applyFill="1" applyBorder="1"/>
    <xf numFmtId="164" fontId="2" fillId="4" borderId="2" xfId="0" applyNumberFormat="1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164" fontId="4" fillId="3" borderId="5" xfId="0" applyNumberFormat="1" applyFont="1" applyFill="1" applyBorder="1" applyAlignment="1">
      <alignment horizontal="center" vertical="center"/>
    </xf>
    <xf numFmtId="9" fontId="8" fillId="0" borderId="0" xfId="1" applyFont="1" applyAlignment="1">
      <alignment wrapText="1"/>
    </xf>
    <xf numFmtId="164" fontId="4" fillId="3" borderId="8" xfId="0" applyNumberFormat="1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0" fillId="0" borderId="0" xfId="0"/>
    <xf numFmtId="164" fontId="2" fillId="4" borderId="4" xfId="0" applyNumberFormat="1" applyFont="1" applyFill="1" applyBorder="1" applyAlignment="1">
      <alignment horizontal="center" vertical="center" wrapText="1"/>
    </xf>
    <xf numFmtId="0" fontId="0" fillId="4" borderId="4" xfId="0" applyFill="1" applyBorder="1"/>
    <xf numFmtId="164" fontId="2" fillId="4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39</xdr:row>
      <xdr:rowOff>0</xdr:rowOff>
    </xdr:from>
    <xdr:to>
      <xdr:col>5</xdr:col>
      <xdr:colOff>1697885</xdr:colOff>
      <xdr:row>58</xdr:row>
      <xdr:rowOff>166218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9457" y="7369629"/>
          <a:ext cx="6748857" cy="368230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39</xdr:row>
      <xdr:rowOff>0</xdr:rowOff>
    </xdr:from>
    <xdr:to>
      <xdr:col>10</xdr:col>
      <xdr:colOff>879709</xdr:colOff>
      <xdr:row>58</xdr:row>
      <xdr:rowOff>105253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77400" y="7369629"/>
          <a:ext cx="6681795" cy="36213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914974</xdr:colOff>
      <xdr:row>6</xdr:row>
      <xdr:rowOff>32098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970780" cy="11791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zoomScale="78" zoomScaleNormal="78" workbookViewId="0">
      <selection activeCell="F37" sqref="F37"/>
    </sheetView>
  </sheetViews>
  <sheetFormatPr baseColWidth="10" defaultRowHeight="14.5"/>
  <cols>
    <col min="1" max="1" width="16" customWidth="1"/>
    <col min="2" max="2" width="27.81640625" bestFit="1" customWidth="1"/>
    <col min="3" max="3" width="14.1796875" customWidth="1"/>
    <col min="4" max="4" width="20" customWidth="1"/>
    <col min="6" max="6" width="34.1796875" bestFit="1" customWidth="1"/>
    <col min="7" max="7" width="17.26953125" bestFit="1" customWidth="1"/>
    <col min="8" max="8" width="30" bestFit="1" customWidth="1"/>
    <col min="9" max="9" width="30.81640625" bestFit="1" customWidth="1"/>
    <col min="10" max="10" width="23.7265625" bestFit="1" customWidth="1"/>
    <col min="11" max="11" width="22.26953125" bestFit="1" customWidth="1"/>
  </cols>
  <sheetData>
    <row r="1" spans="1:18" ht="15" customHeight="1">
      <c r="E1" s="34" t="s">
        <v>35</v>
      </c>
      <c r="F1" s="34"/>
      <c r="G1" s="34"/>
      <c r="H1" s="34"/>
      <c r="I1" s="34"/>
      <c r="J1" s="34"/>
      <c r="K1" s="34"/>
      <c r="L1" s="34"/>
      <c r="M1" s="25"/>
      <c r="N1" s="25"/>
      <c r="O1" s="25"/>
      <c r="P1" s="25"/>
      <c r="Q1" s="25"/>
      <c r="R1" s="25"/>
    </row>
    <row r="2" spans="1:18" ht="15" customHeight="1">
      <c r="E2" s="34"/>
      <c r="F2" s="34"/>
      <c r="G2" s="34"/>
      <c r="H2" s="34"/>
      <c r="I2" s="34"/>
      <c r="J2" s="34"/>
      <c r="K2" s="34"/>
      <c r="L2" s="34"/>
      <c r="M2" s="25"/>
      <c r="N2" s="25"/>
      <c r="O2" s="25"/>
      <c r="P2" s="25"/>
      <c r="Q2" s="25"/>
      <c r="R2" s="25"/>
    </row>
    <row r="3" spans="1:18" ht="15" customHeight="1">
      <c r="E3" s="34"/>
      <c r="F3" s="34"/>
      <c r="G3" s="34"/>
      <c r="H3" s="34"/>
      <c r="I3" s="34"/>
      <c r="J3" s="34"/>
      <c r="K3" s="34"/>
      <c r="L3" s="34"/>
      <c r="M3" s="25"/>
      <c r="N3" s="25"/>
      <c r="O3" s="25"/>
      <c r="P3" s="25"/>
      <c r="Q3" s="25"/>
      <c r="R3" s="25"/>
    </row>
    <row r="4" spans="1:18" ht="15" customHeight="1">
      <c r="E4" s="34"/>
      <c r="F4" s="34"/>
      <c r="G4" s="34"/>
      <c r="H4" s="34"/>
      <c r="I4" s="34"/>
      <c r="J4" s="34"/>
      <c r="K4" s="34"/>
      <c r="L4" s="34"/>
      <c r="M4" s="25"/>
      <c r="N4" s="25"/>
      <c r="O4" s="25"/>
      <c r="P4" s="25"/>
      <c r="Q4" s="25"/>
      <c r="R4" s="25"/>
    </row>
    <row r="5" spans="1:18" ht="15" customHeight="1">
      <c r="E5" s="34"/>
      <c r="F5" s="34"/>
      <c r="G5" s="34"/>
      <c r="H5" s="34"/>
      <c r="I5" s="34"/>
      <c r="J5" s="34"/>
      <c r="K5" s="34"/>
      <c r="L5" s="34"/>
      <c r="M5" s="25"/>
      <c r="N5" s="25"/>
      <c r="O5" s="25"/>
      <c r="P5" s="25"/>
      <c r="Q5" s="25"/>
      <c r="R5" s="25"/>
    </row>
    <row r="6" spans="1:18" ht="15" customHeight="1">
      <c r="E6" s="34"/>
      <c r="F6" s="34"/>
      <c r="G6" s="34"/>
      <c r="H6" s="34"/>
      <c r="I6" s="34"/>
      <c r="J6" s="34"/>
      <c r="K6" s="34"/>
      <c r="L6" s="34"/>
      <c r="M6" s="25"/>
      <c r="N6" s="25"/>
      <c r="O6" s="25"/>
      <c r="P6" s="25"/>
      <c r="Q6" s="25"/>
      <c r="R6" s="25"/>
    </row>
    <row r="7" spans="1:18" ht="15" customHeight="1">
      <c r="E7" s="34"/>
      <c r="F7" s="34"/>
      <c r="G7" s="34"/>
      <c r="H7" s="34"/>
      <c r="I7" s="34"/>
      <c r="J7" s="34"/>
      <c r="K7" s="34"/>
      <c r="L7" s="34"/>
      <c r="M7" s="25"/>
      <c r="N7" s="25"/>
      <c r="O7" s="25"/>
      <c r="P7" s="25"/>
      <c r="Q7" s="25"/>
      <c r="R7" s="25"/>
    </row>
    <row r="9" spans="1:18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8" ht="21">
      <c r="A10" s="7" t="s">
        <v>0</v>
      </c>
      <c r="B10" s="8" t="s">
        <v>7</v>
      </c>
      <c r="C10" s="8" t="s">
        <v>17</v>
      </c>
      <c r="D10" s="9" t="s">
        <v>18</v>
      </c>
      <c r="E10" s="1"/>
      <c r="F10" s="43" t="s">
        <v>19</v>
      </c>
      <c r="G10" s="43"/>
      <c r="H10" s="43"/>
      <c r="I10" s="43"/>
      <c r="J10" s="43"/>
      <c r="K10" s="43"/>
    </row>
    <row r="11" spans="1:18">
      <c r="A11" s="36" t="s">
        <v>1</v>
      </c>
      <c r="B11" s="2" t="s">
        <v>8</v>
      </c>
      <c r="C11" s="17">
        <v>0</v>
      </c>
      <c r="D11" s="18">
        <v>0</v>
      </c>
      <c r="E11" s="3"/>
      <c r="F11" s="44"/>
      <c r="G11" s="44"/>
      <c r="H11" s="44"/>
      <c r="I11" s="44"/>
      <c r="J11" s="44"/>
      <c r="K11" s="44"/>
    </row>
    <row r="12" spans="1:18">
      <c r="A12" s="36"/>
      <c r="B12" s="2" t="s">
        <v>9</v>
      </c>
      <c r="C12" s="17">
        <v>0</v>
      </c>
      <c r="D12" s="18">
        <v>0</v>
      </c>
      <c r="E12" s="3"/>
      <c r="F12" s="45" t="s">
        <v>20</v>
      </c>
      <c r="G12" s="45" t="s">
        <v>25</v>
      </c>
      <c r="H12" s="32" t="s">
        <v>26</v>
      </c>
      <c r="I12" s="32" t="s">
        <v>27</v>
      </c>
      <c r="J12" s="33" t="s">
        <v>28</v>
      </c>
      <c r="K12" s="33"/>
    </row>
    <row r="13" spans="1:18">
      <c r="A13" s="36"/>
      <c r="B13" s="4" t="s">
        <v>10</v>
      </c>
      <c r="C13" s="19">
        <v>0</v>
      </c>
      <c r="D13" s="20">
        <f>+D11+D12</f>
        <v>0</v>
      </c>
      <c r="E13" s="3"/>
      <c r="F13" s="45"/>
      <c r="G13" s="45"/>
      <c r="H13" s="32"/>
      <c r="I13" s="32"/>
      <c r="J13" s="32" t="s">
        <v>29</v>
      </c>
      <c r="K13" s="33" t="s">
        <v>30</v>
      </c>
    </row>
    <row r="14" spans="1:18">
      <c r="A14" s="36" t="s">
        <v>2</v>
      </c>
      <c r="B14" s="2" t="s">
        <v>8</v>
      </c>
      <c r="C14" s="26">
        <v>20</v>
      </c>
      <c r="D14" s="27">
        <v>89619.96</v>
      </c>
      <c r="E14" s="3"/>
      <c r="F14" s="45"/>
      <c r="G14" s="45"/>
      <c r="H14" s="32"/>
      <c r="I14" s="32"/>
      <c r="J14" s="32"/>
      <c r="K14" s="33"/>
    </row>
    <row r="15" spans="1:18">
      <c r="A15" s="36"/>
      <c r="B15" s="2" t="s">
        <v>9</v>
      </c>
      <c r="C15" s="26">
        <v>6</v>
      </c>
      <c r="D15" s="27">
        <v>310748.15000000002</v>
      </c>
      <c r="E15" s="3"/>
      <c r="F15" s="21" t="s">
        <v>21</v>
      </c>
      <c r="G15" s="22">
        <v>36</v>
      </c>
      <c r="H15" s="28">
        <v>108597.11</v>
      </c>
      <c r="I15" s="28">
        <f>D11+D14+D20+D26+D31</f>
        <v>108597.11000000002</v>
      </c>
      <c r="J15" s="29">
        <f>H15/H20</f>
        <v>0.14947053059830584</v>
      </c>
      <c r="K15" s="30">
        <f>I15/I20</f>
        <v>0.16267665098462966</v>
      </c>
    </row>
    <row r="16" spans="1:18" s="24" customFormat="1">
      <c r="A16" s="36"/>
      <c r="B16" s="2" t="s">
        <v>31</v>
      </c>
      <c r="C16" s="26">
        <v>5</v>
      </c>
      <c r="D16" s="27">
        <v>197160.64</v>
      </c>
      <c r="E16" s="3"/>
      <c r="F16" s="21" t="s">
        <v>22</v>
      </c>
      <c r="G16" s="22">
        <v>5</v>
      </c>
      <c r="H16" s="28">
        <v>369151.12</v>
      </c>
      <c r="I16" s="28">
        <f>D12+D15+D21+D27+D32</f>
        <v>310748.15000000002</v>
      </c>
      <c r="J16" s="31">
        <f>H16/H20</f>
        <v>0.50809099595153939</v>
      </c>
      <c r="K16" s="30">
        <f>I16/I20</f>
        <v>0.46549552139711031</v>
      </c>
    </row>
    <row r="17" spans="1:11">
      <c r="A17" s="36"/>
      <c r="B17" s="2" t="s">
        <v>11</v>
      </c>
      <c r="C17" s="17">
        <v>0</v>
      </c>
      <c r="D17" s="18">
        <v>0</v>
      </c>
      <c r="E17" s="3"/>
      <c r="F17" s="21" t="s">
        <v>32</v>
      </c>
      <c r="G17" s="22">
        <v>6</v>
      </c>
      <c r="H17" s="28">
        <f>D16+D22</f>
        <v>216960.64000000001</v>
      </c>
      <c r="I17" s="28">
        <f>D16+D22</f>
        <v>216960.64000000001</v>
      </c>
      <c r="J17" s="31">
        <f>H17/H20</f>
        <v>0.29861956712980686</v>
      </c>
      <c r="K17" s="30">
        <f>I17/I20</f>
        <v>0.32500340304343162</v>
      </c>
    </row>
    <row r="18" spans="1:11">
      <c r="A18" s="36"/>
      <c r="B18" s="2" t="s">
        <v>12</v>
      </c>
      <c r="C18" s="26">
        <v>2</v>
      </c>
      <c r="D18" s="27">
        <v>18261.05</v>
      </c>
      <c r="E18" s="3"/>
      <c r="F18" s="21" t="s">
        <v>23</v>
      </c>
      <c r="G18" s="22">
        <v>0</v>
      </c>
      <c r="H18" s="28">
        <v>0</v>
      </c>
      <c r="I18" s="28">
        <f>D17+D23+D28+D33</f>
        <v>0</v>
      </c>
      <c r="J18" s="31">
        <f>H18/H20</f>
        <v>0</v>
      </c>
      <c r="K18" s="30">
        <f>I18/I20</f>
        <v>0</v>
      </c>
    </row>
    <row r="19" spans="1:11">
      <c r="A19" s="36"/>
      <c r="B19" s="4" t="s">
        <v>13</v>
      </c>
      <c r="C19" s="19">
        <f>SUM(C11:C18)</f>
        <v>33</v>
      </c>
      <c r="D19" s="20">
        <f>+D14+D15+D16+D17+D18</f>
        <v>615789.80000000005</v>
      </c>
      <c r="E19" s="3"/>
      <c r="F19" s="23" t="s">
        <v>24</v>
      </c>
      <c r="G19" s="22">
        <v>12</v>
      </c>
      <c r="H19" s="28">
        <v>31836.42</v>
      </c>
      <c r="I19" s="28">
        <f>D18+D24+D29+D34</f>
        <v>31258.309999999998</v>
      </c>
      <c r="J19" s="31">
        <f>H19/H20</f>
        <v>4.3818906320347899E-2</v>
      </c>
      <c r="K19" s="30">
        <f>I19/I20</f>
        <v>4.6824424574828535E-2</v>
      </c>
    </row>
    <row r="20" spans="1:11">
      <c r="A20" s="36" t="s">
        <v>3</v>
      </c>
      <c r="B20" s="2" t="s">
        <v>8</v>
      </c>
      <c r="C20" s="26">
        <v>13</v>
      </c>
      <c r="D20" s="27">
        <v>18010.66</v>
      </c>
      <c r="E20" s="3"/>
      <c r="F20" s="10" t="s">
        <v>6</v>
      </c>
      <c r="G20" s="11">
        <f>+G15+G16+G17+G18+G19</f>
        <v>59</v>
      </c>
      <c r="H20" s="12">
        <f>SUM(H15:H19)</f>
        <v>726545.29</v>
      </c>
      <c r="I20" s="12">
        <f>SUM(I15:I19)</f>
        <v>667564.21</v>
      </c>
      <c r="J20" s="13">
        <f>+J15+J16+J17+J18+J19</f>
        <v>1</v>
      </c>
      <c r="K20" s="14">
        <f>+K15+K16+K17+K18+K19</f>
        <v>1.0000000000000002</v>
      </c>
    </row>
    <row r="21" spans="1:11">
      <c r="A21" s="36"/>
      <c r="B21" s="2" t="s">
        <v>9</v>
      </c>
      <c r="C21" s="26">
        <v>0</v>
      </c>
      <c r="D21" s="27">
        <v>0</v>
      </c>
      <c r="E21" s="3"/>
      <c r="F21" s="1"/>
      <c r="G21" s="1"/>
      <c r="H21" s="1"/>
      <c r="I21" s="1"/>
      <c r="J21" s="1"/>
    </row>
    <row r="22" spans="1:11" s="24" customFormat="1">
      <c r="A22" s="36"/>
      <c r="B22" s="2" t="s">
        <v>31</v>
      </c>
      <c r="C22" s="17">
        <v>1</v>
      </c>
      <c r="D22" s="18">
        <v>19800</v>
      </c>
      <c r="E22" s="3"/>
      <c r="F22" s="1"/>
      <c r="G22" s="1"/>
      <c r="H22" s="1"/>
      <c r="I22" s="1"/>
      <c r="J22" s="1"/>
    </row>
    <row r="23" spans="1:11">
      <c r="A23" s="36"/>
      <c r="B23" s="2" t="s">
        <v>11</v>
      </c>
      <c r="C23" s="17">
        <v>0</v>
      </c>
      <c r="D23" s="18">
        <v>0</v>
      </c>
      <c r="E23" s="3"/>
      <c r="F23" s="1"/>
      <c r="G23" s="1"/>
      <c r="H23" s="1"/>
      <c r="I23" s="1"/>
      <c r="J23" s="1"/>
    </row>
    <row r="24" spans="1:11">
      <c r="A24" s="36"/>
      <c r="B24" s="2" t="s">
        <v>12</v>
      </c>
      <c r="C24" s="26">
        <v>11</v>
      </c>
      <c r="D24" s="27">
        <v>12997.26</v>
      </c>
      <c r="E24" s="3"/>
      <c r="F24" s="37" t="s">
        <v>33</v>
      </c>
      <c r="G24" s="37"/>
      <c r="H24" s="37"/>
      <c r="I24" s="37"/>
      <c r="J24" s="37"/>
      <c r="K24" s="37"/>
    </row>
    <row r="25" spans="1:11">
      <c r="A25" s="36"/>
      <c r="B25" s="4" t="s">
        <v>14</v>
      </c>
      <c r="C25" s="19">
        <f>SUM(C20:C24)</f>
        <v>25</v>
      </c>
      <c r="D25" s="20">
        <f>D20+D21+D24+D22</f>
        <v>50807.92</v>
      </c>
      <c r="E25" s="3"/>
      <c r="F25" s="37"/>
      <c r="G25" s="37"/>
      <c r="H25" s="37"/>
      <c r="I25" s="37"/>
      <c r="J25" s="37"/>
      <c r="K25" s="37"/>
    </row>
    <row r="26" spans="1:11">
      <c r="A26" s="38" t="s">
        <v>4</v>
      </c>
      <c r="B26" s="2" t="s">
        <v>8</v>
      </c>
      <c r="C26" s="26">
        <v>3</v>
      </c>
      <c r="D26" s="27">
        <v>966.49</v>
      </c>
      <c r="E26" s="3"/>
      <c r="F26" s="5"/>
      <c r="G26" s="5"/>
      <c r="H26" s="5"/>
      <c r="I26" s="5"/>
      <c r="J26" s="5"/>
      <c r="K26" s="5"/>
    </row>
    <row r="27" spans="1:11">
      <c r="A27" s="39"/>
      <c r="B27" s="6" t="s">
        <v>9</v>
      </c>
      <c r="C27" s="17">
        <v>0</v>
      </c>
      <c r="D27" s="18">
        <v>0</v>
      </c>
      <c r="E27" s="3"/>
      <c r="F27" s="1"/>
      <c r="G27" s="1"/>
      <c r="H27" s="1"/>
      <c r="I27" s="1"/>
      <c r="J27" s="1"/>
    </row>
    <row r="28" spans="1:11">
      <c r="A28" s="39"/>
      <c r="B28" s="6" t="s">
        <v>11</v>
      </c>
      <c r="C28" s="17">
        <v>0</v>
      </c>
      <c r="D28" s="18">
        <v>0</v>
      </c>
      <c r="E28" s="3"/>
      <c r="F28" s="1"/>
      <c r="G28" s="1"/>
      <c r="H28" s="1"/>
      <c r="I28" s="1"/>
      <c r="J28" s="1"/>
    </row>
    <row r="29" spans="1:11">
      <c r="A29" s="39"/>
      <c r="B29" s="6" t="s">
        <v>12</v>
      </c>
      <c r="C29" s="17">
        <v>0</v>
      </c>
      <c r="D29" s="18">
        <v>0</v>
      </c>
      <c r="E29" s="3"/>
      <c r="F29" s="41" t="s">
        <v>34</v>
      </c>
      <c r="G29" s="41"/>
      <c r="H29" s="41"/>
      <c r="I29" s="41"/>
      <c r="J29" s="41"/>
      <c r="K29" s="41"/>
    </row>
    <row r="30" spans="1:11">
      <c r="A30" s="40"/>
      <c r="B30" s="4" t="s">
        <v>15</v>
      </c>
      <c r="C30" s="19">
        <f>SUM(C26:C29)</f>
        <v>3</v>
      </c>
      <c r="D30" s="20">
        <f>D26+D27+D29</f>
        <v>966.49</v>
      </c>
      <c r="E30" s="1"/>
      <c r="F30" s="41"/>
      <c r="G30" s="41"/>
      <c r="H30" s="41"/>
      <c r="I30" s="41"/>
      <c r="J30" s="41"/>
      <c r="K30" s="41"/>
    </row>
    <row r="31" spans="1:11">
      <c r="A31" s="36" t="s">
        <v>5</v>
      </c>
      <c r="B31" s="2" t="s">
        <v>8</v>
      </c>
      <c r="C31" s="17">
        <v>0</v>
      </c>
      <c r="D31" s="18">
        <v>0</v>
      </c>
      <c r="E31" s="1"/>
      <c r="F31" s="41"/>
      <c r="G31" s="41"/>
      <c r="H31" s="41"/>
      <c r="I31" s="41"/>
      <c r="J31" s="41"/>
      <c r="K31" s="41"/>
    </row>
    <row r="32" spans="1:11">
      <c r="A32" s="36"/>
      <c r="B32" s="2" t="s">
        <v>9</v>
      </c>
      <c r="C32" s="17">
        <v>0</v>
      </c>
      <c r="D32" s="18">
        <v>0</v>
      </c>
      <c r="E32" s="1"/>
      <c r="F32" s="41"/>
      <c r="G32" s="41"/>
      <c r="H32" s="41"/>
      <c r="I32" s="41"/>
      <c r="J32" s="41"/>
      <c r="K32" s="41"/>
    </row>
    <row r="33" spans="1:11">
      <c r="A33" s="36"/>
      <c r="B33" s="2" t="s">
        <v>11</v>
      </c>
      <c r="C33" s="17">
        <v>0</v>
      </c>
      <c r="D33" s="18">
        <v>0</v>
      </c>
      <c r="E33" s="1"/>
      <c r="F33" s="5"/>
      <c r="G33" s="5"/>
      <c r="H33" s="5"/>
      <c r="I33" s="5"/>
      <c r="J33" s="5"/>
      <c r="K33" s="5"/>
    </row>
    <row r="34" spans="1:11">
      <c r="A34" s="36"/>
      <c r="B34" s="2" t="s">
        <v>12</v>
      </c>
      <c r="C34" s="17">
        <v>0</v>
      </c>
      <c r="D34" s="18">
        <v>0</v>
      </c>
      <c r="E34" s="1"/>
      <c r="F34" s="1"/>
      <c r="G34" s="1"/>
      <c r="H34" s="1"/>
      <c r="I34" s="1"/>
    </row>
    <row r="35" spans="1:11">
      <c r="A35" s="36"/>
      <c r="B35" s="4" t="s">
        <v>16</v>
      </c>
      <c r="C35" s="19">
        <f>+C31+C32+C33+C34</f>
        <v>0</v>
      </c>
      <c r="D35" s="20">
        <f>+D31+D32+D34</f>
        <v>0</v>
      </c>
      <c r="E35" s="1"/>
      <c r="F35" s="3"/>
      <c r="G35" s="1"/>
      <c r="H35" s="1"/>
      <c r="I35" s="1"/>
    </row>
    <row r="36" spans="1:11">
      <c r="A36" s="35" t="s">
        <v>6</v>
      </c>
      <c r="B36" s="35"/>
      <c r="C36" s="15">
        <f>+C13+C19+C25+C30+C35</f>
        <v>61</v>
      </c>
      <c r="D36" s="16">
        <f>+D13+D19+D25+D30+D35</f>
        <v>667564.21000000008</v>
      </c>
      <c r="E36" s="1"/>
      <c r="F36" s="1"/>
      <c r="G36" s="3"/>
      <c r="H36" s="1"/>
      <c r="I36" s="1"/>
    </row>
  </sheetData>
  <mergeCells count="19">
    <mergeCell ref="F11:K11"/>
    <mergeCell ref="F12:F14"/>
    <mergeCell ref="G12:G14"/>
    <mergeCell ref="H12:H14"/>
    <mergeCell ref="I12:I14"/>
    <mergeCell ref="J12:K12"/>
    <mergeCell ref="E1:L7"/>
    <mergeCell ref="A36:B36"/>
    <mergeCell ref="J13:J14"/>
    <mergeCell ref="K13:K14"/>
    <mergeCell ref="A14:A19"/>
    <mergeCell ref="A20:A25"/>
    <mergeCell ref="F24:K25"/>
    <mergeCell ref="A26:A30"/>
    <mergeCell ref="F29:K32"/>
    <mergeCell ref="A31:A35"/>
    <mergeCell ref="A9:K9"/>
    <mergeCell ref="F10:K10"/>
    <mergeCell ref="A11:A13"/>
  </mergeCells>
  <pageMargins left="0.7" right="0.7" top="0.75" bottom="0.75" header="0.3" footer="0.3"/>
  <pageSetup paperSize="9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Lucena Herraez</dc:creator>
  <cp:lastModifiedBy>Marina Lucena Herraez</cp:lastModifiedBy>
  <cp:lastPrinted>2023-10-10T11:06:41Z</cp:lastPrinted>
  <dcterms:created xsi:type="dcterms:W3CDTF">2023-10-10T09:59:47Z</dcterms:created>
  <dcterms:modified xsi:type="dcterms:W3CDTF">2025-01-13T09:13:34Z</dcterms:modified>
</cp:coreProperties>
</file>