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Contratacion\16. TRANSPARENCIA_CONTRATOS\"/>
    </mc:Choice>
  </mc:AlternateContent>
  <bookViews>
    <workbookView xWindow="0" yWindow="0" windowWidth="28800" windowHeight="11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K19" i="1"/>
  <c r="K18" i="1"/>
  <c r="K17" i="1"/>
  <c r="K16" i="1"/>
  <c r="K15" i="1"/>
  <c r="J20" i="1"/>
  <c r="J19" i="1"/>
  <c r="J18" i="1"/>
  <c r="J17" i="1"/>
  <c r="J16" i="1"/>
  <c r="J15" i="1"/>
  <c r="I16" i="1"/>
  <c r="G20" i="1"/>
  <c r="D30" i="1"/>
  <c r="D19" i="1"/>
  <c r="H20" i="1"/>
  <c r="K20" i="1" l="1"/>
  <c r="D36" i="1"/>
  <c r="D35" i="1" l="1"/>
  <c r="C35" i="1"/>
  <c r="C30" i="1"/>
  <c r="D25" i="1"/>
  <c r="C25" i="1"/>
  <c r="I19" i="1"/>
  <c r="I18" i="1"/>
  <c r="I15" i="1"/>
  <c r="D13" i="1"/>
  <c r="I20" i="1" l="1"/>
  <c r="C36" i="1"/>
</calcChain>
</file>

<file path=xl/sharedStrings.xml><?xml version="1.0" encoding="utf-8"?>
<sst xmlns="http://schemas.openxmlformats.org/spreadsheetml/2006/main" count="52" uniqueCount="36">
  <si>
    <t>Tipo de contrato</t>
  </si>
  <si>
    <t>Privados</t>
  </si>
  <si>
    <t>Servicios</t>
  </si>
  <si>
    <t>Suministros</t>
  </si>
  <si>
    <t>Mixtos:
servicio-suministro</t>
  </si>
  <si>
    <t>Obras</t>
  </si>
  <si>
    <t>TOTAL</t>
  </si>
  <si>
    <t>Procedimiento de adjudicación</t>
  </si>
  <si>
    <t>Menor</t>
  </si>
  <si>
    <t>Abierto</t>
  </si>
  <si>
    <t>Subtotal contratos privados</t>
  </si>
  <si>
    <t>Abierto/Modificaciones</t>
  </si>
  <si>
    <t>Basado en Acuerdo Marco/SDA</t>
  </si>
  <si>
    <t>Subtotal contratos de servicio</t>
  </si>
  <si>
    <t>Subtotal contratos de suministro</t>
  </si>
  <si>
    <t>Subtotal contratos mixtos: ser-sum</t>
  </si>
  <si>
    <t>Subtotal contratos de obra</t>
  </si>
  <si>
    <r>
      <t xml:space="preserve">Núm. Contratos </t>
    </r>
    <r>
      <rPr>
        <sz val="6"/>
        <color theme="1"/>
        <rFont val="Liberation Sans"/>
        <family val="2"/>
      </rPr>
      <t>(1)</t>
    </r>
  </si>
  <si>
    <t>Importe adjudicación
(sin IVA)</t>
  </si>
  <si>
    <t xml:space="preserve"> PORCENTAJE DE VOLUMEN PRESUPUESTARIO DE CONTRATOS A TRAVÉS DE LOS PROCEDIMIENTOS DE ADJUDICACIÓN</t>
  </si>
  <si>
    <t>PROCEDIMIENTOS</t>
  </si>
  <si>
    <t>MENOR</t>
  </si>
  <si>
    <t>ABIERTO</t>
  </si>
  <si>
    <t>ABIERTO/MODIFICACIONES</t>
  </si>
  <si>
    <t>BASADO EN ACUERDO MARCO/SDA</t>
  </si>
  <si>
    <t>NÚM. DE CONTRATOS</t>
  </si>
  <si>
    <t>PRESUPUESTO LICITACIÓN sin IVA (2)</t>
  </si>
  <si>
    <t>IMPORTE DE ADJUDICACIÓN sin IVA (2)</t>
  </si>
  <si>
    <t>PORCENTAJE SOBRE</t>
  </si>
  <si>
    <t>PRESUPUESTO DE LICITACIÓN</t>
  </si>
  <si>
    <t>IMPORTE DE ADJUDICACIÓN</t>
  </si>
  <si>
    <t xml:space="preserve">Abierto/Prórrogas </t>
  </si>
  <si>
    <t>ABIERTO/PRÓRROGAS</t>
  </si>
  <si>
    <r>
      <rPr>
        <b/>
        <sz val="11"/>
        <color theme="1"/>
        <rFont val="Liberation Sans"/>
        <family val="2"/>
      </rPr>
      <t>(1)</t>
    </r>
    <r>
      <rPr>
        <sz val="9"/>
        <color theme="1"/>
        <rFont val="Open Sans"/>
        <family val="2"/>
      </rPr>
      <t xml:space="preserve"> A efectos comparativos, el cómputo de contratos se refiere a los contratos adjudicados, prorrogados o a las modificaciones efectuadas en el período indicado.</t>
    </r>
  </si>
  <si>
    <r>
      <rPr>
        <b/>
        <sz val="11"/>
        <color theme="1"/>
        <rFont val="Liberation Sans"/>
        <family val="2"/>
      </rPr>
      <t>(2)</t>
    </r>
    <r>
      <rPr>
        <sz val="9"/>
        <color theme="1"/>
        <rFont val="Open Sans"/>
        <family val="2"/>
      </rPr>
      <t xml:space="preserve"> A efectos comparativos, solo se tiene en consideración el importe de los contratos </t>
    </r>
    <r>
      <rPr>
        <b/>
        <sz val="11"/>
        <color theme="1"/>
        <rFont val="Liberation Sans"/>
        <family val="2"/>
      </rPr>
      <t>adjudicados</t>
    </r>
    <r>
      <rPr>
        <sz val="9"/>
        <color theme="1"/>
        <rFont val="Open Sans"/>
        <family val="2"/>
      </rPr>
      <t xml:space="preserve"> en el periodo indicado.
En los supuestos de prórrogas y modificaciones contractuales, se han considerado únicamente los importes de las prórrogas y modificaciones efectuadas en el período indicado.</t>
    </r>
  </si>
  <si>
    <t>PROCEDIMIENTOS DE CONTRATACIÓN
En cumplimiento de la Ley 1/2022, de 13 de abril, de Transparencia y Buen Gobierno de la Comunitat Valenciana
DATOS ESTADÍSTICOS CONTRATOS ADJUDICADOS del 01/01/2022 al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</si>
</sst>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3]General"/>
    <numFmt numFmtId="165" formatCode="0.00&quot; &quot;%"/>
    <numFmt numFmtId="166" formatCode="[$-403]#,##0.00"/>
  </numFmts>
  <fonts count="1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FFFFFF"/>
      <name val="Open Sans"/>
      <family val="2"/>
    </font>
    <font>
      <sz val="11"/>
      <color theme="1"/>
      <name val="Open Sans"/>
      <family val="2"/>
    </font>
    <font>
      <sz val="10"/>
      <color theme="1"/>
      <name val="Open Sans"/>
      <family val="2"/>
    </font>
    <font>
      <sz val="8"/>
      <color theme="1"/>
      <name val="Open Sans"/>
      <family val="2"/>
    </font>
    <font>
      <b/>
      <sz val="11"/>
      <color theme="1"/>
      <name val="Open Sans"/>
      <family val="2"/>
    </font>
    <font>
      <b/>
      <sz val="10"/>
      <color rgb="FFFFFFFF"/>
      <name val="Open Sans"/>
      <family val="2"/>
    </font>
    <font>
      <sz val="9"/>
      <color theme="1"/>
      <name val="Open Sans"/>
      <family val="2"/>
    </font>
    <font>
      <b/>
      <sz val="11"/>
      <color rgb="FFFFFFFF"/>
      <name val="Open Sans"/>
      <family val="2"/>
    </font>
    <font>
      <sz val="6"/>
      <color theme="1"/>
      <name val="Liberation Sans"/>
      <family val="2"/>
    </font>
    <font>
      <b/>
      <sz val="11"/>
      <color theme="1"/>
      <name val="Liberation Sans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5" tint="-0.249977111117893"/>
        <bgColor rgb="FF9D223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D2235"/>
      </left>
      <right/>
      <top style="thin">
        <color rgb="FF9D2235"/>
      </top>
      <bottom style="thin">
        <color rgb="FF9D2235"/>
      </bottom>
      <diagonal/>
    </border>
    <border>
      <left/>
      <right/>
      <top style="thin">
        <color rgb="FF9D2235"/>
      </top>
      <bottom style="thin">
        <color rgb="FF9D2235"/>
      </bottom>
      <diagonal/>
    </border>
    <border>
      <left/>
      <right style="thin">
        <color rgb="FF9D2235"/>
      </right>
      <top style="thin">
        <color rgb="FF9D2235"/>
      </top>
      <bottom style="thin">
        <color rgb="FF9D2235"/>
      </bottom>
      <diagonal/>
    </border>
    <border>
      <left style="thin">
        <color rgb="FF9D2235"/>
      </left>
      <right/>
      <top style="thin">
        <color rgb="FF9D2235"/>
      </top>
      <bottom/>
      <diagonal/>
    </border>
    <border>
      <left style="thin">
        <color rgb="FF9D2235"/>
      </left>
      <right/>
      <top/>
      <bottom/>
      <diagonal/>
    </border>
    <border>
      <left style="thin">
        <color rgb="FF9D2235"/>
      </left>
      <right/>
      <top/>
      <bottom style="thin">
        <color rgb="FF9D2235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164" fontId="4" fillId="3" borderId="6" xfId="0" applyNumberFormat="1" applyFont="1" applyFill="1" applyBorder="1" applyAlignment="1">
      <alignment vertical="center"/>
    </xf>
    <xf numFmtId="4" fontId="3" fillId="0" borderId="0" xfId="0" applyNumberFormat="1" applyFont="1"/>
    <xf numFmtId="164" fontId="5" fillId="3" borderId="6" xfId="0" applyNumberFormat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64" fontId="4" fillId="3" borderId="6" xfId="0" applyNumberFormat="1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166" fontId="7" fillId="4" borderId="1" xfId="0" applyNumberFormat="1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4" fontId="7" fillId="4" borderId="2" xfId="0" applyNumberFormat="1" applyFont="1" applyFill="1" applyBorder="1" applyAlignment="1">
      <alignment vertical="center"/>
    </xf>
    <xf numFmtId="165" fontId="7" fillId="4" borderId="2" xfId="0" applyNumberFormat="1" applyFont="1" applyFill="1" applyBorder="1" applyAlignment="1">
      <alignment vertical="center"/>
    </xf>
    <xf numFmtId="165" fontId="7" fillId="4" borderId="3" xfId="0" applyNumberFormat="1" applyFont="1" applyFill="1" applyBorder="1" applyAlignment="1">
      <alignment vertical="center"/>
    </xf>
    <xf numFmtId="0" fontId="9" fillId="4" borderId="2" xfId="0" applyFont="1" applyFill="1" applyBorder="1" applyAlignment="1">
      <alignment horizontal="center"/>
    </xf>
    <xf numFmtId="4" fontId="9" fillId="4" borderId="3" xfId="0" applyNumberFormat="1" applyFont="1" applyFill="1" applyBorder="1" applyAlignment="1">
      <alignment vertical="center"/>
    </xf>
    <xf numFmtId="0" fontId="3" fillId="5" borderId="6" xfId="0" applyFont="1" applyFill="1" applyBorder="1" applyAlignment="1">
      <alignment horizontal="center"/>
    </xf>
    <xf numFmtId="4" fontId="3" fillId="5" borderId="7" xfId="0" applyNumberFormat="1" applyFont="1" applyFill="1" applyBorder="1" applyAlignment="1">
      <alignment vertical="center"/>
    </xf>
    <xf numFmtId="0" fontId="6" fillId="5" borderId="6" xfId="0" applyFont="1" applyFill="1" applyBorder="1" applyAlignment="1">
      <alignment horizontal="center"/>
    </xf>
    <xf numFmtId="4" fontId="6" fillId="5" borderId="7" xfId="0" applyNumberFormat="1" applyFont="1" applyFill="1" applyBorder="1" applyAlignment="1">
      <alignment vertical="center"/>
    </xf>
    <xf numFmtId="164" fontId="4" fillId="6" borderId="5" xfId="0" applyNumberFormat="1" applyFont="1" applyFill="1" applyBorder="1"/>
    <xf numFmtId="164" fontId="4" fillId="6" borderId="6" xfId="0" applyNumberFormat="1" applyFont="1" applyFill="1" applyBorder="1" applyAlignment="1">
      <alignment horizontal="center"/>
    </xf>
    <xf numFmtId="4" fontId="4" fillId="6" borderId="6" xfId="0" applyNumberFormat="1" applyFont="1" applyFill="1" applyBorder="1"/>
    <xf numFmtId="49" fontId="4" fillId="6" borderId="5" xfId="0" applyNumberFormat="1" applyFont="1" applyFill="1" applyBorder="1"/>
    <xf numFmtId="0" fontId="0" fillId="0" borderId="0" xfId="0"/>
    <xf numFmtId="0" fontId="1" fillId="7" borderId="0" xfId="0" applyFont="1" applyFill="1" applyAlignment="1">
      <alignment vertical="center"/>
    </xf>
    <xf numFmtId="9" fontId="4" fillId="6" borderId="6" xfId="1" applyFont="1" applyFill="1" applyBorder="1"/>
    <xf numFmtId="9" fontId="4" fillId="6" borderId="7" xfId="1" applyFont="1" applyFill="1" applyBorder="1"/>
    <xf numFmtId="10" fontId="4" fillId="6" borderId="6" xfId="1" applyNumberFormat="1" applyFont="1" applyFill="1" applyBorder="1"/>
    <xf numFmtId="0" fontId="1" fillId="2" borderId="0" xfId="0" applyFont="1" applyFill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/>
    </xf>
    <xf numFmtId="9" fontId="8" fillId="0" borderId="0" xfId="1" applyFont="1" applyAlignment="1">
      <alignment wrapText="1"/>
    </xf>
    <xf numFmtId="164" fontId="4" fillId="3" borderId="8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0" fillId="0" borderId="0" xfId="0"/>
    <xf numFmtId="164" fontId="2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/>
    <xf numFmtId="164" fontId="2" fillId="4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 sz="1000"/>
              <a:t> </a:t>
            </a:r>
            <a:r>
              <a:rPr lang="es-ES" sz="1200"/>
              <a:t>PORCENTAJE DE VOLUMEN PRESUPUESTARIO DE CONTRATOS SOBRE PRESUPUESTO DE LICITACIÓN</a:t>
            </a:r>
          </a:p>
        </c:rich>
      </c:tx>
      <c:layout/>
      <c:overlay val="0"/>
    </c:title>
    <c:autoTitleDeleted val="0"/>
    <c:view3D>
      <c:rotX val="30"/>
      <c:rotY val="90"/>
      <c:rAngAx val="1"/>
    </c:view3D>
    <c:floor>
      <c:thickness val="0"/>
      <c:spPr>
        <a:solidFill>
          <a:srgbClr val="CCCCCC"/>
        </a:solidFill>
        <a:ln>
          <a:solidFill>
            <a:srgbClr val="B3B3B3"/>
          </a:solidFill>
        </a:ln>
      </c:spPr>
    </c:floor>
    <c:sideWall>
      <c:thickness val="0"/>
      <c:spPr>
        <a:noFill/>
        <a:ln>
          <a:solidFill>
            <a:srgbClr val="B3B3B3"/>
          </a:solidFill>
          <a:prstDash val="solid"/>
        </a:ln>
      </c:spPr>
    </c:sideWall>
    <c:backWall>
      <c:thickness val="0"/>
      <c:spPr>
        <a:noFill/>
        <a:ln>
          <a:solidFill>
            <a:srgbClr val="B3B3B3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3.7031417674526522E-2"/>
          <c:y val="4.4695389343113172E-2"/>
          <c:w val="0.64275736680298157"/>
          <c:h val="0.90704832722093243"/>
        </c:manualLayout>
      </c:layout>
      <c:pie3DChart>
        <c:varyColors val="1"/>
        <c:ser>
          <c:idx val="0"/>
          <c:order val="0"/>
          <c:tx>
            <c:strRef>
              <c:f>Hoja1!$F$10</c:f>
              <c:strCache>
                <c:ptCount val="1"/>
                <c:pt idx="0">
                  <c:v> PORCENTAJE DE VOLUMEN PRESUPUESTARIO DE CONTRATOS A TRAVÉS DE LOS PROCEDIMIENTOS DE ADJUDICACIÓN</c:v>
                </c:pt>
              </c:strCache>
            </c:strRef>
          </c:tx>
          <c:explosion val="50"/>
          <c:dPt>
            <c:idx val="0"/>
            <c:bubble3D val="0"/>
            <c:explosion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C3D2-4E88-9F47-B92F77AC1429}"/>
              </c:ext>
            </c:extLst>
          </c:dPt>
          <c:dPt>
            <c:idx val="1"/>
            <c:bubble3D val="0"/>
            <c:explosion val="13"/>
            <c:spPr>
              <a:solidFill>
                <a:srgbClr val="FF420E"/>
              </a:solidFill>
            </c:spPr>
            <c:extLst>
              <c:ext xmlns:c16="http://schemas.microsoft.com/office/drawing/2014/chart" uri="{C3380CC4-5D6E-409C-BE32-E72D297353CC}">
                <c16:uniqueId val="{00000003-C3D2-4E88-9F47-B92F77AC1429}"/>
              </c:ext>
            </c:extLst>
          </c:dPt>
          <c:dPt>
            <c:idx val="2"/>
            <c:bubble3D val="0"/>
            <c:explosion val="16"/>
            <c:spPr>
              <a:solidFill>
                <a:srgbClr val="FFD320"/>
              </a:solidFill>
            </c:spPr>
            <c:extLst>
              <c:ext xmlns:c16="http://schemas.microsoft.com/office/drawing/2014/chart" uri="{C3380CC4-5D6E-409C-BE32-E72D297353CC}">
                <c16:uniqueId val="{00000005-C3D2-4E88-9F47-B92F77AC1429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C3D2-4E88-9F47-B92F77AC14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>
                    <a:latin typeface="Open Sans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Hoja1!$F$15:$F$19</c:f>
              <c:strCache>
                <c:ptCount val="5"/>
                <c:pt idx="0">
                  <c:v>MENOR</c:v>
                </c:pt>
                <c:pt idx="1">
                  <c:v>ABIERTO</c:v>
                </c:pt>
                <c:pt idx="2">
                  <c:v>ABIERTO/PRÓRROGAS</c:v>
                </c:pt>
                <c:pt idx="3">
                  <c:v>ABIERTO/MODIFICACIONES</c:v>
                </c:pt>
                <c:pt idx="4">
                  <c:v>BASADO EN ACUERDO MARCO/SDA</c:v>
                </c:pt>
              </c:strCache>
            </c:strRef>
          </c:cat>
          <c:val>
            <c:numRef>
              <c:f>Hoja1!$J$15:$J$19</c:f>
              <c:numCache>
                <c:formatCode>0%</c:formatCode>
                <c:ptCount val="5"/>
                <c:pt idx="0" formatCode="0.00%">
                  <c:v>0.18521290142822344</c:v>
                </c:pt>
                <c:pt idx="1">
                  <c:v>0.48035516125179845</c:v>
                </c:pt>
                <c:pt idx="2">
                  <c:v>0.21218148918668009</c:v>
                </c:pt>
                <c:pt idx="3">
                  <c:v>1.9064717549490774E-2</c:v>
                </c:pt>
                <c:pt idx="4">
                  <c:v>0.10318573058380719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3D2-4E88-9F47-B92F77AC1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8950121813277654"/>
          <c:y val="0.17145564864349558"/>
          <c:w val="0.29668602627686419"/>
          <c:h val="0.53708657178426034"/>
        </c:manualLayout>
      </c:layout>
      <c:overlay val="0"/>
      <c:txPr>
        <a:bodyPr/>
        <a:lstStyle/>
        <a:p>
          <a:pPr rtl="0">
            <a:defRPr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 </a:t>
            </a:r>
            <a:r>
              <a:rPr lang="es-ES" sz="1200" b="1" i="0" baseline="0">
                <a:effectLst/>
              </a:rPr>
              <a:t>PORCENTAJE DE VOLUMEN PRESUPUESTARIO DE CONTRATOS SOBRE IMPORTE DE ADJUDICACIÓN</a:t>
            </a:r>
            <a:endParaRPr lang="es-ES" sz="12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rich>
      </c:tx>
      <c:layout/>
      <c:overlay val="0"/>
    </c:title>
    <c:autoTitleDeleted val="0"/>
    <c:view3D>
      <c:rotX val="30"/>
      <c:rotY val="90"/>
      <c:rAngAx val="1"/>
    </c:view3D>
    <c:floor>
      <c:thickness val="0"/>
      <c:spPr>
        <a:solidFill>
          <a:srgbClr val="CCCCCC"/>
        </a:solidFill>
        <a:ln>
          <a:solidFill>
            <a:srgbClr val="B3B3B3"/>
          </a:solidFill>
        </a:ln>
      </c:spPr>
    </c:floor>
    <c:sideWall>
      <c:thickness val="0"/>
      <c:spPr>
        <a:noFill/>
        <a:ln>
          <a:solidFill>
            <a:srgbClr val="B3B3B3"/>
          </a:solidFill>
          <a:prstDash val="solid"/>
        </a:ln>
      </c:spPr>
    </c:sideWall>
    <c:backWall>
      <c:thickness val="0"/>
      <c:spPr>
        <a:noFill/>
        <a:ln>
          <a:solidFill>
            <a:srgbClr val="B3B3B3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5864558291193457E-2"/>
          <c:y val="0.17363189604118268"/>
          <c:w val="0.59479296194976361"/>
          <c:h val="0.58906655733224"/>
        </c:manualLayout>
      </c:layout>
      <c:pie3DChart>
        <c:varyColors val="1"/>
        <c:ser>
          <c:idx val="0"/>
          <c:order val="0"/>
          <c:tx>
            <c:strRef>
              <c:f>Hoja1!$F$10</c:f>
              <c:strCache>
                <c:ptCount val="1"/>
                <c:pt idx="0">
                  <c:v> PORCENTAJE DE VOLUMEN PRESUPUESTARIO DE CONTRATOS A TRAVÉS DE LOS PROCEDIMIENTOS DE ADJUDICACIÓN</c:v>
                </c:pt>
              </c:strCache>
            </c:strRef>
          </c:tx>
          <c:explosion val="50"/>
          <c:dPt>
            <c:idx val="0"/>
            <c:bubble3D val="0"/>
            <c:explosion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206-439E-830F-814D2233AB17}"/>
              </c:ext>
            </c:extLst>
          </c:dPt>
          <c:dPt>
            <c:idx val="1"/>
            <c:bubble3D val="0"/>
            <c:explosion val="20"/>
            <c:spPr>
              <a:solidFill>
                <a:srgbClr val="FF420E"/>
              </a:solidFill>
            </c:spPr>
            <c:extLst>
              <c:ext xmlns:c16="http://schemas.microsoft.com/office/drawing/2014/chart" uri="{C3380CC4-5D6E-409C-BE32-E72D297353CC}">
                <c16:uniqueId val="{00000003-9206-439E-830F-814D2233AB17}"/>
              </c:ext>
            </c:extLst>
          </c:dPt>
          <c:dPt>
            <c:idx val="2"/>
            <c:bubble3D val="0"/>
            <c:explosion val="17"/>
            <c:spPr>
              <a:solidFill>
                <a:srgbClr val="FFD320"/>
              </a:solidFill>
            </c:spPr>
            <c:extLst>
              <c:ext xmlns:c16="http://schemas.microsoft.com/office/drawing/2014/chart" uri="{C3380CC4-5D6E-409C-BE32-E72D297353CC}">
                <c16:uniqueId val="{00000005-9206-439E-830F-814D2233AB17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7-9206-439E-830F-814D2233AB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>
                    <a:solidFill>
                      <a:srgbClr val="000000"/>
                    </a:solidFill>
                    <a:effectLst>
                      <a:outerShdw dist="17961" dir="2700000">
                        <a:scrgbClr r="0" g="0" b="0"/>
                      </a:outerShdw>
                    </a:effectLst>
                    <a:latin typeface="Open Sans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Hoja1!$F$15:$F$19</c:f>
              <c:strCache>
                <c:ptCount val="5"/>
                <c:pt idx="0">
                  <c:v>MENOR</c:v>
                </c:pt>
                <c:pt idx="1">
                  <c:v>ABIERTO</c:v>
                </c:pt>
                <c:pt idx="2">
                  <c:v>ABIERTO/PRÓRROGAS</c:v>
                </c:pt>
                <c:pt idx="3">
                  <c:v>ABIERTO/MODIFICACIONES</c:v>
                </c:pt>
                <c:pt idx="4">
                  <c:v>BASADO EN ACUERDO MARCO/SDA</c:v>
                </c:pt>
              </c:strCache>
            </c:strRef>
          </c:cat>
          <c:val>
            <c:numRef>
              <c:f>Hoja1!$K$15:$K$19</c:f>
              <c:numCache>
                <c:formatCode>0%</c:formatCode>
                <c:ptCount val="5"/>
                <c:pt idx="0">
                  <c:v>0.20149901627282946</c:v>
                </c:pt>
                <c:pt idx="1">
                  <c:v>0.43655998675956886</c:v>
                </c:pt>
                <c:pt idx="2">
                  <c:v>0.2308390021036891</c:v>
                </c:pt>
                <c:pt idx="3">
                  <c:v>2.0741113616377659E-2</c:v>
                </c:pt>
                <c:pt idx="4">
                  <c:v>0.11036088124753481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206-439E-830F-814D2233A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883958177899363"/>
          <c:y val="0.17735951665072205"/>
          <c:w val="0.29405741385503881"/>
          <c:h val="0.55126446403352924"/>
        </c:manualLayout>
      </c:layout>
      <c:overlay val="0"/>
      <c:spPr>
        <a:solidFill>
          <a:srgbClr val="FFFFFF"/>
        </a:solidFill>
        <a:ln>
          <a:noFill/>
        </a:ln>
      </c:spPr>
      <c:txPr>
        <a:bodyPr/>
        <a:lstStyle/>
        <a:p>
          <a:pPr rtl="0">
            <a:defRPr sz="800" b="0">
              <a:latin typeface="Open Sans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28575</xdr:rowOff>
    </xdr:from>
    <xdr:to>
      <xdr:col>2</xdr:col>
      <xdr:colOff>466725</xdr:colOff>
      <xdr:row>7</xdr:row>
      <xdr:rowOff>171450</xdr:rowOff>
    </xdr:to>
    <xdr:pic>
      <xdr:nvPicPr>
        <xdr:cNvPr id="9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8575"/>
          <a:ext cx="292417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absoluteAnchor>
    <xdr:pos x="1066800" y="7858125"/>
    <xdr:ext cx="5516640" cy="3566520"/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5B5E800-34D3-47BF-BAC2-C118A8D2F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8239125" y="7858125"/>
    <xdr:ext cx="5790240" cy="3512160"/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2D4FE462-71AE-42CC-82BC-DD71D7035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workbookViewId="0">
      <selection activeCell="F24" sqref="F24:K25"/>
    </sheetView>
  </sheetViews>
  <sheetFormatPr baseColWidth="10" defaultRowHeight="15"/>
  <cols>
    <col min="1" max="1" width="16" customWidth="1"/>
    <col min="2" max="2" width="27.85546875" bestFit="1" customWidth="1"/>
    <col min="3" max="3" width="14.140625" customWidth="1"/>
    <col min="4" max="4" width="20" customWidth="1"/>
    <col min="6" max="6" width="34.140625" bestFit="1" customWidth="1"/>
    <col min="7" max="7" width="17.28515625" bestFit="1" customWidth="1"/>
    <col min="8" max="8" width="30" bestFit="1" customWidth="1"/>
    <col min="9" max="9" width="30.85546875" bestFit="1" customWidth="1"/>
    <col min="10" max="10" width="23.7109375" bestFit="1" customWidth="1"/>
    <col min="11" max="11" width="22.28515625" bestFit="1" customWidth="1"/>
  </cols>
  <sheetData>
    <row r="1" spans="1:18" ht="15" customHeight="1">
      <c r="E1" s="30" t="s">
        <v>35</v>
      </c>
      <c r="F1" s="30"/>
      <c r="G1" s="30"/>
      <c r="H1" s="30"/>
      <c r="I1" s="30"/>
      <c r="J1" s="30"/>
      <c r="K1" s="30"/>
      <c r="L1" s="30"/>
      <c r="M1" s="26"/>
      <c r="N1" s="26"/>
      <c r="O1" s="26"/>
      <c r="P1" s="26"/>
      <c r="Q1" s="26"/>
      <c r="R1" s="26"/>
    </row>
    <row r="2" spans="1:18" ht="15" customHeight="1">
      <c r="E2" s="30"/>
      <c r="F2" s="30"/>
      <c r="G2" s="30"/>
      <c r="H2" s="30"/>
      <c r="I2" s="30"/>
      <c r="J2" s="30"/>
      <c r="K2" s="30"/>
      <c r="L2" s="30"/>
      <c r="M2" s="26"/>
      <c r="N2" s="26"/>
      <c r="O2" s="26"/>
      <c r="P2" s="26"/>
      <c r="Q2" s="26"/>
      <c r="R2" s="26"/>
    </row>
    <row r="3" spans="1:18" ht="15" customHeight="1">
      <c r="E3" s="30"/>
      <c r="F3" s="30"/>
      <c r="G3" s="30"/>
      <c r="H3" s="30"/>
      <c r="I3" s="30"/>
      <c r="J3" s="30"/>
      <c r="K3" s="30"/>
      <c r="L3" s="30"/>
      <c r="M3" s="26"/>
      <c r="N3" s="26"/>
      <c r="O3" s="26"/>
      <c r="P3" s="26"/>
      <c r="Q3" s="26"/>
      <c r="R3" s="26"/>
    </row>
    <row r="4" spans="1:18" ht="15" customHeight="1">
      <c r="E4" s="30"/>
      <c r="F4" s="30"/>
      <c r="G4" s="30"/>
      <c r="H4" s="30"/>
      <c r="I4" s="30"/>
      <c r="J4" s="30"/>
      <c r="K4" s="30"/>
      <c r="L4" s="30"/>
      <c r="M4" s="26"/>
      <c r="N4" s="26"/>
      <c r="O4" s="26"/>
      <c r="P4" s="26"/>
      <c r="Q4" s="26"/>
      <c r="R4" s="26"/>
    </row>
    <row r="5" spans="1:18" ht="15" customHeight="1">
      <c r="E5" s="30"/>
      <c r="F5" s="30"/>
      <c r="G5" s="30"/>
      <c r="H5" s="30"/>
      <c r="I5" s="30"/>
      <c r="J5" s="30"/>
      <c r="K5" s="30"/>
      <c r="L5" s="30"/>
      <c r="M5" s="26"/>
      <c r="N5" s="26"/>
      <c r="O5" s="26"/>
      <c r="P5" s="26"/>
      <c r="Q5" s="26"/>
      <c r="R5" s="26"/>
    </row>
    <row r="6" spans="1:18" ht="15" customHeight="1">
      <c r="E6" s="30"/>
      <c r="F6" s="30"/>
      <c r="G6" s="30"/>
      <c r="H6" s="30"/>
      <c r="I6" s="30"/>
      <c r="J6" s="30"/>
      <c r="K6" s="30"/>
      <c r="L6" s="30"/>
      <c r="M6" s="26"/>
      <c r="N6" s="26"/>
      <c r="O6" s="26"/>
      <c r="P6" s="26"/>
      <c r="Q6" s="26"/>
      <c r="R6" s="26"/>
    </row>
    <row r="7" spans="1:18" ht="15" customHeight="1">
      <c r="E7" s="30"/>
      <c r="F7" s="30"/>
      <c r="G7" s="30"/>
      <c r="H7" s="30"/>
      <c r="I7" s="30"/>
      <c r="J7" s="30"/>
      <c r="K7" s="30"/>
      <c r="L7" s="30"/>
      <c r="M7" s="26"/>
      <c r="N7" s="26"/>
      <c r="O7" s="26"/>
      <c r="P7" s="26"/>
      <c r="Q7" s="26"/>
      <c r="R7" s="26"/>
    </row>
    <row r="9" spans="1:18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8" ht="22.5">
      <c r="A10" s="7" t="s">
        <v>0</v>
      </c>
      <c r="B10" s="8" t="s">
        <v>7</v>
      </c>
      <c r="C10" s="8" t="s">
        <v>17</v>
      </c>
      <c r="D10" s="9" t="s">
        <v>18</v>
      </c>
      <c r="E10" s="1"/>
      <c r="F10" s="41" t="s">
        <v>19</v>
      </c>
      <c r="G10" s="41"/>
      <c r="H10" s="41"/>
      <c r="I10" s="41"/>
      <c r="J10" s="41"/>
      <c r="K10" s="41"/>
    </row>
    <row r="11" spans="1:18">
      <c r="A11" s="34" t="s">
        <v>1</v>
      </c>
      <c r="B11" s="2" t="s">
        <v>8</v>
      </c>
      <c r="C11" s="17">
        <v>0</v>
      </c>
      <c r="D11" s="18">
        <v>0</v>
      </c>
      <c r="E11" s="3"/>
      <c r="F11" s="42"/>
      <c r="G11" s="42"/>
      <c r="H11" s="42"/>
      <c r="I11" s="42"/>
      <c r="J11" s="42"/>
      <c r="K11" s="42"/>
    </row>
    <row r="12" spans="1:18">
      <c r="A12" s="34"/>
      <c r="B12" s="2" t="s">
        <v>9</v>
      </c>
      <c r="C12" s="17">
        <v>0</v>
      </c>
      <c r="D12" s="18">
        <v>0</v>
      </c>
      <c r="E12" s="3"/>
      <c r="F12" s="43" t="s">
        <v>20</v>
      </c>
      <c r="G12" s="43" t="s">
        <v>25</v>
      </c>
      <c r="H12" s="32" t="s">
        <v>26</v>
      </c>
      <c r="I12" s="32" t="s">
        <v>27</v>
      </c>
      <c r="J12" s="33" t="s">
        <v>28</v>
      </c>
      <c r="K12" s="33"/>
    </row>
    <row r="13" spans="1:18">
      <c r="A13" s="34"/>
      <c r="B13" s="4" t="s">
        <v>10</v>
      </c>
      <c r="C13" s="19">
        <v>0</v>
      </c>
      <c r="D13" s="20">
        <f>+D11+D12</f>
        <v>0</v>
      </c>
      <c r="E13" s="3"/>
      <c r="F13" s="43"/>
      <c r="G13" s="43"/>
      <c r="H13" s="32"/>
      <c r="I13" s="32"/>
      <c r="J13" s="32" t="s">
        <v>29</v>
      </c>
      <c r="K13" s="33" t="s">
        <v>30</v>
      </c>
    </row>
    <row r="14" spans="1:18">
      <c r="A14" s="34" t="s">
        <v>2</v>
      </c>
      <c r="B14" s="2" t="s">
        <v>8</v>
      </c>
      <c r="C14" s="17">
        <v>28</v>
      </c>
      <c r="D14" s="18">
        <v>86337.22</v>
      </c>
      <c r="E14" s="3"/>
      <c r="F14" s="43"/>
      <c r="G14" s="43"/>
      <c r="H14" s="32"/>
      <c r="I14" s="32"/>
      <c r="J14" s="32"/>
      <c r="K14" s="33"/>
    </row>
    <row r="15" spans="1:18">
      <c r="A15" s="34"/>
      <c r="B15" s="2" t="s">
        <v>9</v>
      </c>
      <c r="C15" s="17">
        <v>4</v>
      </c>
      <c r="D15" s="18">
        <v>289940.25</v>
      </c>
      <c r="E15" s="3"/>
      <c r="F15" s="21" t="s">
        <v>21</v>
      </c>
      <c r="G15" s="22">
        <v>43</v>
      </c>
      <c r="H15" s="23">
        <v>133825.07999999999</v>
      </c>
      <c r="I15" s="23">
        <f>D11+D14+D20+D26+D31</f>
        <v>133825.07999999999</v>
      </c>
      <c r="J15" s="29">
        <f>H15/H20</f>
        <v>0.18521290142822344</v>
      </c>
      <c r="K15" s="28">
        <f>I15/I20</f>
        <v>0.20149901627282946</v>
      </c>
    </row>
    <row r="16" spans="1:18" s="25" customFormat="1">
      <c r="A16" s="34"/>
      <c r="B16" s="2" t="s">
        <v>31</v>
      </c>
      <c r="C16" s="17">
        <v>6</v>
      </c>
      <c r="D16" s="18">
        <v>153311.16</v>
      </c>
      <c r="E16" s="3"/>
      <c r="F16" s="21" t="s">
        <v>22</v>
      </c>
      <c r="G16" s="22">
        <v>4</v>
      </c>
      <c r="H16" s="23">
        <v>347079.32</v>
      </c>
      <c r="I16" s="23">
        <f>D12+D15+D21+D27+D32</f>
        <v>289940.25</v>
      </c>
      <c r="J16" s="27">
        <f>H16/H20</f>
        <v>0.48035516125179845</v>
      </c>
      <c r="K16" s="28">
        <f>I16/I20</f>
        <v>0.43655998675956886</v>
      </c>
    </row>
    <row r="17" spans="1:11">
      <c r="A17" s="34"/>
      <c r="B17" s="2" t="s">
        <v>11</v>
      </c>
      <c r="C17" s="17">
        <v>1</v>
      </c>
      <c r="D17" s="18">
        <v>13775.16</v>
      </c>
      <c r="E17" s="3"/>
      <c r="F17" s="21" t="s">
        <v>32</v>
      </c>
      <c r="G17" s="22">
        <v>6</v>
      </c>
      <c r="H17" s="23">
        <v>153311.16</v>
      </c>
      <c r="I17" s="23">
        <v>153311.16</v>
      </c>
      <c r="J17" s="27">
        <f>H17/H20</f>
        <v>0.21218148918668009</v>
      </c>
      <c r="K17" s="28">
        <f>I17/I20</f>
        <v>0.2308390021036891</v>
      </c>
    </row>
    <row r="18" spans="1:11">
      <c r="A18" s="34"/>
      <c r="B18" s="2" t="s">
        <v>12</v>
      </c>
      <c r="C18" s="17">
        <v>0</v>
      </c>
      <c r="D18" s="18">
        <v>0</v>
      </c>
      <c r="E18" s="3"/>
      <c r="F18" s="21" t="s">
        <v>23</v>
      </c>
      <c r="G18" s="22">
        <v>1</v>
      </c>
      <c r="H18" s="23">
        <v>13775.16</v>
      </c>
      <c r="I18" s="23">
        <f>D17+D23+D28+D33</f>
        <v>13775.16</v>
      </c>
      <c r="J18" s="27">
        <f>H18/H20</f>
        <v>1.9064717549490774E-2</v>
      </c>
      <c r="K18" s="28">
        <f>I18/I20</f>
        <v>2.0741113616377659E-2</v>
      </c>
    </row>
    <row r="19" spans="1:11">
      <c r="A19" s="34"/>
      <c r="B19" s="4" t="s">
        <v>13</v>
      </c>
      <c r="C19" s="19">
        <f>SUM(C11:C18)</f>
        <v>39</v>
      </c>
      <c r="D19" s="20">
        <f>+D14+D15+D16+D17+D18</f>
        <v>543363.79</v>
      </c>
      <c r="E19" s="3"/>
      <c r="F19" s="24" t="s">
        <v>24</v>
      </c>
      <c r="G19" s="22">
        <v>4</v>
      </c>
      <c r="H19" s="23">
        <v>74556.570000000007</v>
      </c>
      <c r="I19" s="23">
        <f>D18+D24+D29+D34</f>
        <v>73295.91</v>
      </c>
      <c r="J19" s="27">
        <f>H19/H20</f>
        <v>0.10318573058380719</v>
      </c>
      <c r="K19" s="28">
        <f>I19/I20</f>
        <v>0.11036088124753481</v>
      </c>
    </row>
    <row r="20" spans="1:11">
      <c r="A20" s="34" t="s">
        <v>3</v>
      </c>
      <c r="B20" s="2" t="s">
        <v>8</v>
      </c>
      <c r="C20" s="17">
        <v>12</v>
      </c>
      <c r="D20" s="18">
        <v>20819.759999999998</v>
      </c>
      <c r="E20" s="3"/>
      <c r="F20" s="10" t="s">
        <v>6</v>
      </c>
      <c r="G20" s="11">
        <f>+G15+G16+G17+G18+G19</f>
        <v>58</v>
      </c>
      <c r="H20" s="12">
        <f>SUM(H15:H19)</f>
        <v>722547.29</v>
      </c>
      <c r="I20" s="12">
        <f>SUM(I15:I19)</f>
        <v>664147.56000000006</v>
      </c>
      <c r="J20" s="13">
        <f>+J15+J16+J17+J18+J19</f>
        <v>1</v>
      </c>
      <c r="K20" s="14">
        <f>+K15+K16+K17+K18+K19</f>
        <v>0.99999999999999989</v>
      </c>
    </row>
    <row r="21" spans="1:11">
      <c r="A21" s="34"/>
      <c r="B21" s="2" t="s">
        <v>9</v>
      </c>
      <c r="C21" s="17">
        <v>0</v>
      </c>
      <c r="D21" s="18">
        <v>0</v>
      </c>
      <c r="E21" s="3"/>
      <c r="F21" s="1"/>
      <c r="G21" s="1"/>
      <c r="H21" s="1"/>
      <c r="I21" s="1"/>
      <c r="J21" s="1"/>
    </row>
    <row r="22" spans="1:11" s="25" customFormat="1">
      <c r="A22" s="34"/>
      <c r="B22" s="2" t="s">
        <v>31</v>
      </c>
      <c r="C22" s="17">
        <v>0</v>
      </c>
      <c r="D22" s="18"/>
      <c r="E22" s="3"/>
      <c r="F22" s="1"/>
      <c r="G22" s="1"/>
      <c r="H22" s="1"/>
      <c r="I22" s="1"/>
      <c r="J22" s="1"/>
    </row>
    <row r="23" spans="1:11">
      <c r="A23" s="34"/>
      <c r="B23" s="2" t="s">
        <v>11</v>
      </c>
      <c r="C23" s="17">
        <v>0</v>
      </c>
      <c r="D23" s="18">
        <v>0</v>
      </c>
      <c r="E23" s="3"/>
      <c r="F23" s="1"/>
      <c r="G23" s="1"/>
      <c r="H23" s="1"/>
      <c r="I23" s="1"/>
      <c r="J23" s="1"/>
    </row>
    <row r="24" spans="1:11">
      <c r="A24" s="34"/>
      <c r="B24" s="2" t="s">
        <v>12</v>
      </c>
      <c r="C24" s="17">
        <v>4</v>
      </c>
      <c r="D24" s="18">
        <v>73295.91</v>
      </c>
      <c r="E24" s="3"/>
      <c r="F24" s="35" t="s">
        <v>33</v>
      </c>
      <c r="G24" s="35"/>
      <c r="H24" s="35"/>
      <c r="I24" s="35"/>
      <c r="J24" s="35"/>
      <c r="K24" s="35"/>
    </row>
    <row r="25" spans="1:11">
      <c r="A25" s="34"/>
      <c r="B25" s="4" t="s">
        <v>14</v>
      </c>
      <c r="C25" s="19">
        <f>SUM(C20:C24)</f>
        <v>16</v>
      </c>
      <c r="D25" s="20">
        <f>D20+D21+D24</f>
        <v>94115.67</v>
      </c>
      <c r="E25" s="3"/>
      <c r="F25" s="35"/>
      <c r="G25" s="35"/>
      <c r="H25" s="35"/>
      <c r="I25" s="35"/>
      <c r="J25" s="35"/>
      <c r="K25" s="35"/>
    </row>
    <row r="26" spans="1:11">
      <c r="A26" s="36" t="s">
        <v>4</v>
      </c>
      <c r="B26" s="2" t="s">
        <v>8</v>
      </c>
      <c r="C26" s="17">
        <v>3</v>
      </c>
      <c r="D26" s="18">
        <v>26668.1</v>
      </c>
      <c r="E26" s="3"/>
      <c r="F26" s="5"/>
      <c r="G26" s="5"/>
      <c r="H26" s="5"/>
      <c r="I26" s="5"/>
      <c r="J26" s="5"/>
      <c r="K26" s="5"/>
    </row>
    <row r="27" spans="1:11">
      <c r="A27" s="37"/>
      <c r="B27" s="6" t="s">
        <v>9</v>
      </c>
      <c r="C27" s="17">
        <v>0</v>
      </c>
      <c r="D27" s="18">
        <v>0</v>
      </c>
      <c r="E27" s="3"/>
      <c r="F27" s="1"/>
      <c r="G27" s="1"/>
      <c r="H27" s="1"/>
      <c r="I27" s="1"/>
      <c r="J27" s="1"/>
    </row>
    <row r="28" spans="1:11">
      <c r="A28" s="37"/>
      <c r="B28" s="6" t="s">
        <v>11</v>
      </c>
      <c r="C28" s="17">
        <v>0</v>
      </c>
      <c r="D28" s="18">
        <v>0</v>
      </c>
      <c r="E28" s="3"/>
      <c r="F28" s="1"/>
      <c r="G28" s="1"/>
      <c r="H28" s="1"/>
      <c r="I28" s="1"/>
      <c r="J28" s="1"/>
    </row>
    <row r="29" spans="1:11">
      <c r="A29" s="37"/>
      <c r="B29" s="6" t="s">
        <v>12</v>
      </c>
      <c r="C29" s="17">
        <v>0</v>
      </c>
      <c r="D29" s="18">
        <v>0</v>
      </c>
      <c r="E29" s="3"/>
      <c r="F29" s="39" t="s">
        <v>34</v>
      </c>
      <c r="G29" s="39"/>
      <c r="H29" s="39"/>
      <c r="I29" s="39"/>
      <c r="J29" s="39"/>
      <c r="K29" s="39"/>
    </row>
    <row r="30" spans="1:11">
      <c r="A30" s="38"/>
      <c r="B30" s="4" t="s">
        <v>15</v>
      </c>
      <c r="C30" s="19">
        <f>SUM(C26:C29)</f>
        <v>3</v>
      </c>
      <c r="D30" s="20">
        <f>D26+D27+D29</f>
        <v>26668.1</v>
      </c>
      <c r="E30" s="1"/>
      <c r="F30" s="39"/>
      <c r="G30" s="39"/>
      <c r="H30" s="39"/>
      <c r="I30" s="39"/>
      <c r="J30" s="39"/>
      <c r="K30" s="39"/>
    </row>
    <row r="31" spans="1:11">
      <c r="A31" s="34" t="s">
        <v>5</v>
      </c>
      <c r="B31" s="2" t="s">
        <v>8</v>
      </c>
      <c r="C31" s="17">
        <v>0</v>
      </c>
      <c r="D31" s="18">
        <v>0</v>
      </c>
      <c r="E31" s="1"/>
      <c r="F31" s="39"/>
      <c r="G31" s="39"/>
      <c r="H31" s="39"/>
      <c r="I31" s="39"/>
      <c r="J31" s="39"/>
      <c r="K31" s="39"/>
    </row>
    <row r="32" spans="1:11">
      <c r="A32" s="34"/>
      <c r="B32" s="2" t="s">
        <v>9</v>
      </c>
      <c r="C32" s="17">
        <v>0</v>
      </c>
      <c r="D32" s="18">
        <v>0</v>
      </c>
      <c r="E32" s="1"/>
      <c r="F32" s="39"/>
      <c r="G32" s="39"/>
      <c r="H32" s="39"/>
      <c r="I32" s="39"/>
      <c r="J32" s="39"/>
      <c r="K32" s="39"/>
    </row>
    <row r="33" spans="1:11">
      <c r="A33" s="34"/>
      <c r="B33" s="2" t="s">
        <v>11</v>
      </c>
      <c r="C33" s="17">
        <v>0</v>
      </c>
      <c r="D33" s="18">
        <v>0</v>
      </c>
      <c r="E33" s="1"/>
      <c r="F33" s="5"/>
      <c r="G33" s="5"/>
      <c r="H33" s="5"/>
      <c r="I33" s="5"/>
      <c r="J33" s="5"/>
      <c r="K33" s="5"/>
    </row>
    <row r="34" spans="1:11">
      <c r="A34" s="34"/>
      <c r="B34" s="2" t="s">
        <v>12</v>
      </c>
      <c r="C34" s="17">
        <v>0</v>
      </c>
      <c r="D34" s="18">
        <v>0</v>
      </c>
      <c r="E34" s="1"/>
      <c r="F34" s="1"/>
      <c r="G34" s="1"/>
      <c r="H34" s="1"/>
      <c r="I34" s="1"/>
    </row>
    <row r="35" spans="1:11">
      <c r="A35" s="34"/>
      <c r="B35" s="4" t="s">
        <v>16</v>
      </c>
      <c r="C35" s="19">
        <f>+C31+C32+C33+C34</f>
        <v>0</v>
      </c>
      <c r="D35" s="20">
        <f>+D31+D32+D34</f>
        <v>0</v>
      </c>
      <c r="E35" s="1"/>
      <c r="F35" s="1"/>
      <c r="G35" s="1"/>
      <c r="H35" s="1"/>
      <c r="I35" s="1"/>
    </row>
    <row r="36" spans="1:11">
      <c r="A36" s="31" t="s">
        <v>6</v>
      </c>
      <c r="B36" s="31"/>
      <c r="C36" s="15">
        <f>+C13+C19+C25+C30+C35</f>
        <v>58</v>
      </c>
      <c r="D36" s="16">
        <f>+D13+D19+D25+D30+D35</f>
        <v>664147.56000000006</v>
      </c>
      <c r="E36" s="1"/>
      <c r="F36" s="1"/>
      <c r="G36" s="1"/>
      <c r="H36" s="1"/>
      <c r="I36" s="1"/>
    </row>
  </sheetData>
  <mergeCells count="19">
    <mergeCell ref="H12:H14"/>
    <mergeCell ref="I12:I14"/>
    <mergeCell ref="J12:K12"/>
    <mergeCell ref="E1:L7"/>
    <mergeCell ref="A36:B36"/>
    <mergeCell ref="J13:J14"/>
    <mergeCell ref="K13:K14"/>
    <mergeCell ref="A14:A19"/>
    <mergeCell ref="A20:A25"/>
    <mergeCell ref="F24:K25"/>
    <mergeCell ref="A26:A30"/>
    <mergeCell ref="F29:K32"/>
    <mergeCell ref="A31:A35"/>
    <mergeCell ref="A9:K9"/>
    <mergeCell ref="F10:K10"/>
    <mergeCell ref="A11:A13"/>
    <mergeCell ref="F11:K11"/>
    <mergeCell ref="F12:F14"/>
    <mergeCell ref="G12:G14"/>
  </mergeCells>
  <pageMargins left="0.7" right="0.7" top="0.75" bottom="0.75" header="0.3" footer="0.3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Lucena Herraez</dc:creator>
  <cp:lastModifiedBy>Marina Lucena Herraez</cp:lastModifiedBy>
  <cp:lastPrinted>2023-10-10T11:06:41Z</cp:lastPrinted>
  <dcterms:created xsi:type="dcterms:W3CDTF">2023-10-10T09:59:47Z</dcterms:created>
  <dcterms:modified xsi:type="dcterms:W3CDTF">2023-10-11T06:47:00Z</dcterms:modified>
</cp:coreProperties>
</file>